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11" i="3" l="1"/>
  <c r="AQ11" i="3"/>
  <c r="AR11" i="3" s="1"/>
  <c r="AP11" i="3"/>
  <c r="AO11" i="3"/>
  <c r="AN11" i="3"/>
  <c r="AM11" i="3"/>
  <c r="AG11" i="3"/>
  <c r="K16" i="3" s="1"/>
  <c r="K17" i="3" s="1"/>
  <c r="AE11" i="3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I16" i="3" l="1"/>
  <c r="O16" i="3" s="1"/>
  <c r="F16" i="3"/>
  <c r="H16" i="3"/>
  <c r="H17" i="3" s="1"/>
  <c r="M17" i="3" s="1"/>
  <c r="L16" i="3"/>
  <c r="AF11" i="3"/>
  <c r="M16" i="3" l="1"/>
  <c r="J16" i="3"/>
  <c r="I17" i="3"/>
  <c r="O17" i="3" s="1"/>
  <c r="N16" i="3"/>
  <c r="F17" i="3"/>
  <c r="J17" i="3" l="1"/>
  <c r="L17" i="3"/>
  <c r="N17" i="3"/>
</calcChain>
</file>

<file path=xl/sharedStrings.xml><?xml version="1.0" encoding="utf-8"?>
<sst xmlns="http://schemas.openxmlformats.org/spreadsheetml/2006/main" count="89" uniqueCount="38">
  <si>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</si>
  <si>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</si>
  <si>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</si>
  <si>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</si>
  <si>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</si>
  <si>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</si>
  <si>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</si>
  <si>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</si>
  <si>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</si>
  <si>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</si>
  <si>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</si>
  <si>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</si>
  <si>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</si>
  <si>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</si>
  <si>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</si>
  <si>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</si>
  <si>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</si>
  <si>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</si>
  <si>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</si>
  <si>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6.</t>
  </si>
  <si>
    <t>Tahko  2</t>
  </si>
  <si>
    <t>8.</t>
  </si>
  <si>
    <t>10.</t>
  </si>
  <si>
    <t>Jere Handolin</t>
  </si>
  <si>
    <t>26.1.2000   Hyvinkää</t>
  </si>
  <si>
    <t>Tahko = Hyvinkään Tahko  (1915),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</si>
  <si>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</si>
  <si>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</si>
  <si>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</si>
  <si>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</si>
  <si>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</si>
  <si>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JoKo = Jokioisten Koetus  (1902)</t>
  </si>
  <si>
    <t>2.</t>
  </si>
  <si>
    <t>PuMu</t>
  </si>
  <si>
    <t>JoKo</t>
  </si>
  <si>
    <t>PuMu = Helsingin Puna-Mustat  (1941)</t>
  </si>
  <si>
    <t>1.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</si>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</sst>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49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23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2016</v>
      </c>
      <c r="Y4" s="12" t="s">
        <v>19</v>
      </c>
      <c r="Z4" s="1" t="s">
        <v>20</v>
      </c>
      <c r="AA4" s="12">
        <v>5</v>
      </c>
      <c r="AB4" s="12">
        <v>0</v>
      </c>
      <c r="AC4" s="12">
        <v>2</v>
      </c>
      <c r="AD4" s="12">
        <v>3</v>
      </c>
      <c r="AE4" s="12">
        <v>16</v>
      </c>
      <c r="AF4" s="67">
        <v>0.5</v>
      </c>
      <c r="AG4" s="10">
        <v>32</v>
      </c>
      <c r="AH4" s="56"/>
      <c r="AI4" s="56"/>
      <c r="AJ4" s="56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2017</v>
      </c>
      <c r="Y5" s="12" t="s">
        <v>21</v>
      </c>
      <c r="Z5" s="1" t="s">
        <v>20</v>
      </c>
      <c r="AA5" s="12">
        <v>15</v>
      </c>
      <c r="AB5" s="12">
        <v>3</v>
      </c>
      <c r="AC5" s="12">
        <v>0</v>
      </c>
      <c r="AD5" s="12">
        <v>26</v>
      </c>
      <c r="AE5" s="12">
        <v>81</v>
      </c>
      <c r="AF5" s="67">
        <v>0.69820000000000004</v>
      </c>
      <c r="AG5" s="10">
        <v>116</v>
      </c>
      <c r="AH5" s="56"/>
      <c r="AI5" s="7" t="s">
        <v>21</v>
      </c>
      <c r="AJ5" s="56"/>
      <c r="AK5" s="7" t="s">
        <v>22</v>
      </c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2018</v>
      </c>
      <c r="Y6" s="12" t="s">
        <v>19</v>
      </c>
      <c r="Z6" s="1" t="s">
        <v>20</v>
      </c>
      <c r="AA6" s="12">
        <v>6</v>
      </c>
      <c r="AB6" s="12">
        <v>0</v>
      </c>
      <c r="AC6" s="12">
        <v>1</v>
      </c>
      <c r="AD6" s="12">
        <v>8</v>
      </c>
      <c r="AE6" s="12">
        <v>20</v>
      </c>
      <c r="AF6" s="67">
        <v>0.625</v>
      </c>
      <c r="AG6" s="10">
        <v>32</v>
      </c>
      <c r="AH6" s="7"/>
      <c r="AI6" s="7"/>
      <c r="AJ6" s="7"/>
      <c r="AK6" s="7"/>
      <c r="AL6" s="10"/>
      <c r="AM6" s="1"/>
      <c r="AN6" s="1"/>
      <c r="AO6" s="53"/>
      <c r="AP6" s="1"/>
      <c r="AQ6" s="1"/>
      <c r="AR6" s="53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12">
        <v>2019</v>
      </c>
      <c r="Y7" s="12" t="s">
        <v>32</v>
      </c>
      <c r="Z7" s="1" t="s">
        <v>33</v>
      </c>
      <c r="AA7" s="12">
        <v>9</v>
      </c>
      <c r="AB7" s="12">
        <v>1</v>
      </c>
      <c r="AC7" s="12">
        <v>2</v>
      </c>
      <c r="AD7" s="12">
        <v>15</v>
      </c>
      <c r="AE7" s="12">
        <v>25</v>
      </c>
      <c r="AF7" s="67">
        <v>0.73519999999999996</v>
      </c>
      <c r="AG7" s="19">
        <v>34</v>
      </c>
      <c r="AH7" s="41"/>
      <c r="AI7" s="7"/>
      <c r="AJ7" s="7"/>
      <c r="AK7" s="7"/>
      <c r="AM7" s="12">
        <v>5</v>
      </c>
      <c r="AN7" s="12">
        <v>1</v>
      </c>
      <c r="AO7" s="13">
        <v>0</v>
      </c>
      <c r="AP7" s="12">
        <v>6</v>
      </c>
      <c r="AQ7" s="12">
        <v>18</v>
      </c>
      <c r="AR7" s="68">
        <v>0.64280000000000004</v>
      </c>
      <c r="AS7" s="19">
        <v>28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13"/>
      <c r="W8" s="19"/>
      <c r="X8" s="12">
        <v>2020</v>
      </c>
      <c r="Y8" s="12" t="s">
        <v>19</v>
      </c>
      <c r="Z8" s="1" t="s">
        <v>34</v>
      </c>
      <c r="AA8" s="12">
        <v>3</v>
      </c>
      <c r="AB8" s="12">
        <v>0</v>
      </c>
      <c r="AC8" s="12">
        <v>0</v>
      </c>
      <c r="AD8" s="12">
        <v>6</v>
      </c>
      <c r="AE8" s="12">
        <v>6</v>
      </c>
      <c r="AF8" s="32">
        <v>0.4</v>
      </c>
      <c r="AG8" s="19">
        <v>15</v>
      </c>
      <c r="AH8" s="41"/>
      <c r="AI8" s="7"/>
      <c r="AJ8" s="7"/>
      <c r="AK8" s="7"/>
      <c r="AL8" s="10"/>
      <c r="AM8" s="1"/>
      <c r="AN8" s="1"/>
      <c r="AO8" s="53"/>
      <c r="AP8" s="1"/>
      <c r="AQ8" s="1"/>
      <c r="AR8" s="5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P9" s="10"/>
      <c r="Q9" s="12"/>
      <c r="R9" s="12"/>
      <c r="S9" s="13"/>
      <c r="T9" s="12"/>
      <c r="U9" s="12"/>
      <c r="V9" s="13"/>
      <c r="W9" s="19"/>
      <c r="X9" s="69">
        <v>2021</v>
      </c>
      <c r="Y9" s="69" t="s">
        <v>36</v>
      </c>
      <c r="Z9" s="70" t="s">
        <v>34</v>
      </c>
      <c r="AA9" s="69">
        <v>17</v>
      </c>
      <c r="AB9" s="69">
        <v>1</v>
      </c>
      <c r="AC9" s="69">
        <v>6</v>
      </c>
      <c r="AD9" s="69">
        <v>48</v>
      </c>
      <c r="AE9" s="69">
        <v>92</v>
      </c>
      <c r="AF9" s="71">
        <v>0.748</v>
      </c>
      <c r="AG9" s="72">
        <v>123</v>
      </c>
      <c r="AH9" s="7"/>
      <c r="AI9" s="12" t="s">
        <v>36</v>
      </c>
      <c r="AJ9" s="7"/>
      <c r="AK9" s="7"/>
      <c r="AL9" s="16"/>
      <c r="AM9" s="12">
        <v>4</v>
      </c>
      <c r="AN9" s="12">
        <v>2</v>
      </c>
      <c r="AO9" s="13">
        <v>1</v>
      </c>
      <c r="AP9" s="12">
        <v>6</v>
      </c>
      <c r="AQ9" s="12">
        <v>28</v>
      </c>
      <c r="AR9" s="68">
        <v>0.75680000000000003</v>
      </c>
      <c r="AS9" s="10">
        <v>37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62"/>
      <c r="R10" s="12"/>
      <c r="S10" s="13"/>
      <c r="T10" s="12"/>
      <c r="U10" s="12"/>
      <c r="V10" s="13"/>
      <c r="W10" s="19"/>
      <c r="X10" s="69">
        <v>2022</v>
      </c>
      <c r="Y10" s="69" t="s">
        <v>19</v>
      </c>
      <c r="Z10" s="70" t="s">
        <v>34</v>
      </c>
      <c r="AA10" s="69">
        <v>16</v>
      </c>
      <c r="AB10" s="69">
        <v>3</v>
      </c>
      <c r="AC10" s="69">
        <v>6</v>
      </c>
      <c r="AD10" s="69">
        <v>42</v>
      </c>
      <c r="AE10" s="69">
        <v>96</v>
      </c>
      <c r="AF10" s="71">
        <v>0.66669999999999996</v>
      </c>
      <c r="AG10" s="72">
        <v>144</v>
      </c>
      <c r="AH10" s="41"/>
      <c r="AI10" s="73" t="s">
        <v>32</v>
      </c>
      <c r="AJ10" s="41" t="s">
        <v>37</v>
      </c>
      <c r="AK10" s="41" t="s">
        <v>21</v>
      </c>
      <c r="AL10" s="10"/>
      <c r="AM10" s="1"/>
      <c r="AN10" s="1"/>
      <c r="AO10" s="1"/>
      <c r="AP10" s="1"/>
      <c r="AQ10" s="1"/>
      <c r="AR10" s="1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3" t="s">
        <v>13</v>
      </c>
      <c r="C11" s="64"/>
      <c r="D11" s="65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56" t="s">
        <v>13</v>
      </c>
      <c r="Y11" s="11"/>
      <c r="Z11" s="9"/>
      <c r="AA11" s="36">
        <f>SUM(AA4:AA10)</f>
        <v>71</v>
      </c>
      <c r="AB11" s="36">
        <f>SUM(AB4:AB10)</f>
        <v>8</v>
      </c>
      <c r="AC11" s="36">
        <f>SUM(AC4:AC10)</f>
        <v>17</v>
      </c>
      <c r="AD11" s="36">
        <f>SUM(AD4:AD10)</f>
        <v>148</v>
      </c>
      <c r="AE11" s="36">
        <f>SUM(AE4:AE10)</f>
        <v>336</v>
      </c>
      <c r="AF11" s="37">
        <f>PRODUCT(AE11/AG11)</f>
        <v>0.67741935483870963</v>
      </c>
      <c r="AG11" s="21">
        <f>SUM(AG4:AG10)</f>
        <v>496</v>
      </c>
      <c r="AH11" s="18"/>
      <c r="AI11" s="29"/>
      <c r="AJ11" s="42"/>
      <c r="AK11" s="43"/>
      <c r="AL11" s="10"/>
      <c r="AM11" s="36">
        <f>SUM(AM4:AM10)</f>
        <v>9</v>
      </c>
      <c r="AN11" s="36">
        <f>SUM(AN4:AN10)</f>
        <v>3</v>
      </c>
      <c r="AO11" s="36">
        <f>SUM(AO4:AO10)</f>
        <v>1</v>
      </c>
      <c r="AP11" s="36">
        <f>SUM(AP4:AP10)</f>
        <v>12</v>
      </c>
      <c r="AQ11" s="36">
        <f>SUM(AQ4:AQ10)</f>
        <v>46</v>
      </c>
      <c r="AR11" s="37">
        <f>PRODUCT(AQ11/AS11)</f>
        <v>0.70769230769230773</v>
      </c>
      <c r="AS11" s="39">
        <f>SUM(AS4:AS10)</f>
        <v>65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29</v>
      </c>
      <c r="O13" s="7" t="s">
        <v>30</v>
      </c>
      <c r="Q13" s="17"/>
      <c r="R13" s="17" t="s">
        <v>10</v>
      </c>
      <c r="S13" s="17"/>
      <c r="T13" s="55" t="s">
        <v>25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6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31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6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16" t="s">
        <v>35</v>
      </c>
      <c r="U15" s="17"/>
      <c r="V15" s="17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80</v>
      </c>
      <c r="F16" s="48">
        <f>PRODUCT(AB11+AN11)</f>
        <v>11</v>
      </c>
      <c r="G16" s="48">
        <f>PRODUCT(AC11+AO11)</f>
        <v>18</v>
      </c>
      <c r="H16" s="48">
        <f>PRODUCT(AD11+AP11)</f>
        <v>160</v>
      </c>
      <c r="I16" s="48">
        <f>PRODUCT(AE11+AQ11)</f>
        <v>382</v>
      </c>
      <c r="J16" s="66">
        <f>PRODUCT(I16/K16)</f>
        <v>0.68092691622103385</v>
      </c>
      <c r="K16" s="10">
        <f>PRODUCT(AG11+AS11)</f>
        <v>561</v>
      </c>
      <c r="L16" s="54">
        <f>PRODUCT((F16+G16)/E16)</f>
        <v>0.36249999999999999</v>
      </c>
      <c r="M16" s="54">
        <f>PRODUCT(H16/E16)</f>
        <v>2</v>
      </c>
      <c r="N16" s="54">
        <f>PRODUCT((F16+G16+H16)/E16)</f>
        <v>2.3624999999999998</v>
      </c>
      <c r="O16" s="54">
        <f>PRODUCT(I16/E16)</f>
        <v>4.7750000000000004</v>
      </c>
      <c r="Q16" s="17"/>
      <c r="R16" s="17"/>
      <c r="S16" s="16"/>
      <c r="T16" s="17"/>
      <c r="U16" s="17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80</v>
      </c>
      <c r="F17" s="48">
        <f t="shared" ref="F17:I17" si="0">SUM(F14:F16)</f>
        <v>11</v>
      </c>
      <c r="G17" s="48">
        <f t="shared" si="0"/>
        <v>18</v>
      </c>
      <c r="H17" s="48">
        <f t="shared" si="0"/>
        <v>160</v>
      </c>
      <c r="I17" s="48">
        <f t="shared" si="0"/>
        <v>382</v>
      </c>
      <c r="J17" s="66">
        <f>PRODUCT(I17/K17)</f>
        <v>0.68092691622103385</v>
      </c>
      <c r="K17" s="16">
        <f>SUM(K14:K16)</f>
        <v>561</v>
      </c>
      <c r="L17" s="54">
        <f>PRODUCT((F17+G17)/E17)</f>
        <v>0.36249999999999999</v>
      </c>
      <c r="M17" s="54">
        <f>PRODUCT(H17/E17)</f>
        <v>2</v>
      </c>
      <c r="N17" s="54">
        <f>PRODUCT((F17+G17+H17)/E17)</f>
        <v>2.3624999999999998</v>
      </c>
      <c r="O17" s="54">
        <f>PRODUCT(I17/E17)</f>
        <v>4.7750000000000004</v>
      </c>
      <c r="Q17" s="10"/>
      <c r="R17" s="10"/>
      <c r="S17" s="10"/>
      <c r="T17" s="17"/>
      <c r="U17" s="17"/>
      <c r="V17" s="17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sortState ref="X9:AS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2022-09-09T20:06:21Z</dcterms:modified>
</cp:coreProperties>
</file>